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75\1 výzva\"/>
    </mc:Choice>
  </mc:AlternateContent>
  <xr:revisionPtr revIDLastSave="0" documentId="13_ncr:1_{35EA487F-B5CA-4AAF-B87B-FFF85A89247E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" l="1"/>
  <c r="P14" i="1"/>
  <c r="S14" i="1"/>
  <c r="S13" i="1" l="1"/>
  <c r="T13" i="1"/>
  <c r="P13" i="1"/>
  <c r="S10" i="1"/>
  <c r="S11" i="1"/>
  <c r="T7" i="1"/>
  <c r="S8" i="1"/>
  <c r="T8" i="1"/>
  <c r="S9" i="1"/>
  <c r="T9" i="1"/>
  <c r="S12" i="1"/>
  <c r="T12" i="1"/>
  <c r="P8" i="1"/>
  <c r="P9" i="1"/>
  <c r="P10" i="1"/>
  <c r="P11" i="1"/>
  <c r="P12" i="1"/>
  <c r="P7" i="1"/>
  <c r="Q17" i="1" l="1"/>
  <c r="T11" i="1"/>
  <c r="T10" i="1"/>
  <c r="S7" i="1"/>
  <c r="R17" i="1" s="1"/>
</calcChain>
</file>

<file path=xl/sharedStrings.xml><?xml version="1.0" encoding="utf-8"?>
<sst xmlns="http://schemas.openxmlformats.org/spreadsheetml/2006/main" count="82" uniqueCount="61">
  <si>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</si>
  <si>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</si>
  <si>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</si>
  <si>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</si>
  <si>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</si>
  <si>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</si>
  <si>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</si>
  <si>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</si>
  <si>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</si>
  <si>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</si>
  <si>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</si>
  <si>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</si>
  <si>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</si>
  <si>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30237410-6 - Počítačová myš </t>
  </si>
  <si>
    <t>30237460-1 - Počítačové klávesnice</t>
  </si>
  <si>
    <t>32413100-2 - Síťové routery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</si>
  <si>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</si>
  <si>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</si>
  <si>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</si>
  <si>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</si>
  <si>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</si>
  <si>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</si>
  <si>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</si>
  <si>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</si>
  <si>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</si>
  <si>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</si>
  <si>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</si>
  <si>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</si>
  <si>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</si>
  <si>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</si>
  <si>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</si>
  <si>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</si>
  <si>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</si>
  <si>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</si>
  <si>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</si>
  <si>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</si>
  <si>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</si>
  <si>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 
301 00 Plzeň,
Fakulta elektrotechnická - Katedra elektroniky a informačních technologií,
místnost EK 502</t>
  </si>
  <si>
    <t xml:space="preserve">Příloha č. 2 Kupní smlouvy - technická specifikace
Výpočetní technika (III.) 175 - 2024 </t>
  </si>
  <si>
    <t>Laserová bezdrátová myš</t>
  </si>
  <si>
    <t>Bezdrátová klávesnice</t>
  </si>
  <si>
    <t>Dokovací stanice</t>
  </si>
  <si>
    <t>Napájecí adaptér</t>
  </si>
  <si>
    <t>Pouzdro na notebook</t>
  </si>
  <si>
    <t>Notebook min. 14''</t>
  </si>
  <si>
    <t>Operační systém macOS (nezbytný z důvodu kompatibility s používaným SW a spolupráce týmu pracujícího na projektu). 
Min. 12-jádrové CPU, min. 16-jádrové GPU, Neural Engin. 
Výkon procesoru min. 32 000 bodů. 
Operační paměť minimálně 24 GB RAM.
Displej lesklý s úhlopříčkou min. 14'' s technologií XDR s nativním rozlišením min. 3024 x 1964, svítivost min. 1600 nits. 
Úložiště typu SSD o kapacitě minimálně 51 2GB. 
Integrovaná wifi karta. 
CZ Klávesnice s podsvícením nebo alternativním způsobem zlepšení viditelnosti ve tmě. 
Kamera s rozlišením min. 12 Mpx. 
Baterie alespoň 72 Wh, výdrž až 22 hodin. 
USB-C napájecí adaptér. 
Min. 3 porty Thunderbold 4, HDMI a port pro sluchátka. 
Adaptér WIFI6 a Bluetooth 5.3. 
Čtečka otisků prstů, čtečka čipových karet. 
Maximální hmotnost 1,6 kg. 
Celokovová konstrukce. 
Barva nejlépe černá.</t>
  </si>
  <si>
    <r>
      <t xml:space="preserve">Bezdrátová laserová myš. 
Připojení přes bluetooth. 
Symetrická, 2 tlačítka bez kolečka. 
</t>
    </r>
    <r>
      <rPr>
        <b/>
        <sz val="11"/>
        <color theme="1"/>
        <rFont val="Calibri"/>
        <family val="2"/>
        <charset val="238"/>
        <scheme val="minor"/>
      </rPr>
      <t xml:space="preserve">Plná kompatibilita s položkou č. 1. </t>
    </r>
    <r>
      <rPr>
        <sz val="11"/>
        <color theme="1"/>
        <rFont val="Calibri"/>
        <family val="2"/>
        <charset val="238"/>
        <scheme val="minor"/>
      </rPr>
      <t xml:space="preserve">
Barva nejlépe bílá.</t>
    </r>
  </si>
  <si>
    <r>
      <t xml:space="preserve">Bezdrátová klávesnice </t>
    </r>
    <r>
      <rPr>
        <b/>
        <sz val="11"/>
        <color theme="1"/>
        <rFont val="Calibri"/>
        <family val="2"/>
        <charset val="238"/>
        <scheme val="minor"/>
      </rPr>
      <t>plně kompatibilní s položkou č. 1</t>
    </r>
    <r>
      <rPr>
        <sz val="11"/>
        <color theme="1"/>
        <rFont val="Calibri"/>
        <family val="2"/>
        <charset val="238"/>
        <scheme val="minor"/>
      </rPr>
      <t>. 
Rozhraní bluetooth a USB-C (nabíjení, připojení kabelem). 
Obsahuje TouchID, numerickou klávesnici. 
Klávesy nízkoprofilové. 
Enter dvouřádkový. 
Levý shift a backspace široký. 
Baterie s možností dobíjení. 
Lokalizace CZ. 
Barva nejlépe stříbrná.</t>
    </r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</si>
  <si>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>kompatibilní s položkou č. 1</t>
    </r>
    <r>
      <rPr>
        <sz val="11"/>
        <color theme="1"/>
        <rFont val="Calibri"/>
        <family val="2"/>
        <charset val="238"/>
        <scheme val="minor"/>
      </rPr>
      <t>. 
Připojení k notebooku přes rozhraní USB-C (5Gb/s, Power Deliwery 100W). 
Délka připojovacího kabelu cca 15 cm. 
Možnost napájení a dobíjení notebooku přes dokovací stanici. 
Konektory min.: 1x USB-C (F) 3.2 gen1, 2x USB-A (F) 3.2 gen1, 2x HDMI 2.0 (4K/60Hz), 1x microSD/SD, 1x RJ45 (1Gb/s).</t>
    </r>
  </si>
  <si>
    <r>
      <t>Napájecí adaptér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 a č. 4.</t>
    </r>
    <r>
      <rPr>
        <sz val="11"/>
        <color theme="1"/>
        <rFont val="Calibri"/>
        <family val="2"/>
        <charset val="238"/>
        <scheme val="minor"/>
      </rPr>
      <t xml:space="preserve"> 
Výkon min. 100W, rozhraní USB-C. 
Součástí balení nabíjecí kabel, kabel lze od adaptéru odpojit.</t>
    </r>
  </si>
  <si>
    <r>
      <t>Pouzdro na notebook -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1. 
</t>
    </r>
    <r>
      <rPr>
        <sz val="11"/>
        <color theme="1"/>
        <rFont val="Calibri"/>
        <family val="2"/>
        <charset val="238"/>
        <scheme val="minor"/>
      </rPr>
      <t>Kapsy na příslušenství, barva tmavo modrá nebo černá.</t>
    </r>
  </si>
  <si>
    <t xml:space="preserve">LTE Router </t>
  </si>
  <si>
    <t>Samostatná faktura</t>
  </si>
  <si>
    <t>21 dní</t>
  </si>
  <si>
    <t>Ing. Pavel Hájek, Ph.D.,
Tel.: 735 713 955</t>
  </si>
  <si>
    <t>Technická 8, 
301 00 Plzeň,
Fakulta aplikovaných věd - Katedra geomatiky,
místnost UN 635</t>
  </si>
  <si>
    <t>LTE přenosný router, 
podpora min. 4G/LTE připojení přes vloženou SIM, 
4G LTE s rychlostí stahování min. až 300 Mbps a odesílání min. až 50 Mbps, 
standard WiFi 802.11ac, pásma 2,4 i 5 GHz, rychlost WiFi alespoň 300 Mbps, 
WPA/WPA2 šifrování, 
kapacita baterie min. 3000 mAh (nabíjení přes USB).</t>
  </si>
  <si>
    <t>Ing. Kamil Eckhardt, 
Tel.: 37763 3006</t>
  </si>
  <si>
    <t>Univerzitní 22,
301 00 Plzeň, 
Fakulta ekonomická - Děkanát,
místnost U L401b</t>
  </si>
  <si>
    <t>Notebook 15"</t>
  </si>
  <si>
    <t>Operační systém macOS (z důvodu kompatibility s používaným SW a ostatním vybavením univerzity).
Min. 8-jádrové CPU, min. 10-jádrové GPU, Neural Engine.
Výkon procesoru min. 19 200 bodů passmark.
Operační paměť min. 16 GB RAM.
Displej s úhlopříčkou min. 15,3'' s podsvícením a technologií IPS s nativním rozlišením min. 2 880 x 1864 bodů.
Uložiště typu SSD o kapacitě minimálně 1 TB.
Integrovaná Wi-Fi karta.
CZ klávesnice s podsvícením nebo alternativním způsobem zlepšení viditelnosti ve tmě.
Kamera s rozlišením min. 1080p.
Baterie min. 66 Wh s výdrží min. 18 hodin.
USB-C napájecí adaptér.
2 porty Thunderbolt/USB 4.
Maximální hmotnost 1,6 kg.
Barva se preferuje vesmírně šedá.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</si>
</sst>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49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26" fillId="4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7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51" zoomScaleNormal="51" workbookViewId="0">
      <selection activeCell="R7" sqref="R7:R1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7" customWidth="1"/>
    <col min="5" max="5" width="10.5703125" style="22" customWidth="1"/>
    <col min="6" max="6" width="115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7.85546875" style="1" customWidth="1"/>
    <col min="13" max="13" width="23.7109375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33</v>
      </c>
      <c r="H6" s="30" t="s">
        <v>27</v>
      </c>
      <c r="I6" s="31" t="s">
        <v>19</v>
      </c>
      <c r="J6" s="29" t="s">
        <v>20</v>
      </c>
      <c r="K6" s="29" t="s">
        <v>35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94" customHeight="1" thickTop="1" x14ac:dyDescent="0.25">
      <c r="A7" s="36"/>
      <c r="B7" s="37">
        <v>1</v>
      </c>
      <c r="C7" s="38" t="s">
        <v>44</v>
      </c>
      <c r="D7" s="39">
        <v>1</v>
      </c>
      <c r="E7" s="40" t="s">
        <v>30</v>
      </c>
      <c r="F7" s="41" t="s">
        <v>45</v>
      </c>
      <c r="G7" s="139"/>
      <c r="H7" s="139"/>
      <c r="I7" s="42" t="s">
        <v>52</v>
      </c>
      <c r="J7" s="43" t="s">
        <v>34</v>
      </c>
      <c r="K7" s="44"/>
      <c r="L7" s="45"/>
      <c r="M7" s="46" t="s">
        <v>36</v>
      </c>
      <c r="N7" s="46" t="s">
        <v>37</v>
      </c>
      <c r="O7" s="47" t="s">
        <v>53</v>
      </c>
      <c r="P7" s="48">
        <f>D7*Q7</f>
        <v>46700</v>
      </c>
      <c r="Q7" s="49">
        <v>46700</v>
      </c>
      <c r="R7" s="144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20" customHeight="1" x14ac:dyDescent="0.25">
      <c r="A8" s="36"/>
      <c r="B8" s="54">
        <v>2</v>
      </c>
      <c r="C8" s="55" t="s">
        <v>39</v>
      </c>
      <c r="D8" s="56">
        <v>1</v>
      </c>
      <c r="E8" s="57" t="s">
        <v>30</v>
      </c>
      <c r="F8" s="58" t="s">
        <v>46</v>
      </c>
      <c r="G8" s="140"/>
      <c r="H8" s="59" t="s">
        <v>34</v>
      </c>
      <c r="I8" s="60"/>
      <c r="J8" s="61"/>
      <c r="K8" s="62"/>
      <c r="L8" s="63"/>
      <c r="M8" s="64"/>
      <c r="N8" s="64"/>
      <c r="O8" s="65"/>
      <c r="P8" s="66">
        <f>D8*Q8</f>
        <v>1600</v>
      </c>
      <c r="Q8" s="67">
        <v>1600</v>
      </c>
      <c r="R8" s="145"/>
      <c r="S8" s="68">
        <f>D8*R8</f>
        <v>0</v>
      </c>
      <c r="T8" s="69" t="str">
        <f t="shared" ref="T8:T12" si="1">IF(ISNUMBER(R8), IF(R8&gt;Q8,"NEVYHOVUJE","VYHOVUJE")," ")</f>
        <v xml:space="preserve"> </v>
      </c>
      <c r="U8" s="70"/>
      <c r="V8" s="71" t="s">
        <v>13</v>
      </c>
    </row>
    <row r="9" spans="1:22" ht="174.75" customHeight="1" x14ac:dyDescent="0.25">
      <c r="A9" s="36"/>
      <c r="B9" s="54">
        <v>3</v>
      </c>
      <c r="C9" s="55" t="s">
        <v>40</v>
      </c>
      <c r="D9" s="56">
        <v>1</v>
      </c>
      <c r="E9" s="57" t="s">
        <v>30</v>
      </c>
      <c r="F9" s="58" t="s">
        <v>47</v>
      </c>
      <c r="G9" s="140"/>
      <c r="H9" s="59" t="s">
        <v>34</v>
      </c>
      <c r="I9" s="60"/>
      <c r="J9" s="61"/>
      <c r="K9" s="62"/>
      <c r="L9" s="63"/>
      <c r="M9" s="64"/>
      <c r="N9" s="64"/>
      <c r="O9" s="65"/>
      <c r="P9" s="66">
        <f>D9*Q9</f>
        <v>3700</v>
      </c>
      <c r="Q9" s="67">
        <v>3700</v>
      </c>
      <c r="R9" s="145"/>
      <c r="S9" s="68">
        <f>D9*R9</f>
        <v>0</v>
      </c>
      <c r="T9" s="69" t="str">
        <f t="shared" si="1"/>
        <v xml:space="preserve"> </v>
      </c>
      <c r="U9" s="70"/>
      <c r="V9" s="71" t="s">
        <v>14</v>
      </c>
    </row>
    <row r="10" spans="1:22" ht="105.75" customHeight="1" x14ac:dyDescent="0.25">
      <c r="A10" s="36"/>
      <c r="B10" s="54">
        <v>4</v>
      </c>
      <c r="C10" s="55" t="s">
        <v>41</v>
      </c>
      <c r="D10" s="56">
        <v>1</v>
      </c>
      <c r="E10" s="57" t="s">
        <v>30</v>
      </c>
      <c r="F10" s="58" t="s">
        <v>48</v>
      </c>
      <c r="G10" s="140"/>
      <c r="H10" s="59" t="s">
        <v>34</v>
      </c>
      <c r="I10" s="60"/>
      <c r="J10" s="61"/>
      <c r="K10" s="62"/>
      <c r="L10" s="63"/>
      <c r="M10" s="64"/>
      <c r="N10" s="64"/>
      <c r="O10" s="65"/>
      <c r="P10" s="66">
        <f>D10*Q10</f>
        <v>1600</v>
      </c>
      <c r="Q10" s="67">
        <v>1600</v>
      </c>
      <c r="R10" s="145"/>
      <c r="S10" s="68">
        <f>D10*R10</f>
        <v>0</v>
      </c>
      <c r="T10" s="69" t="str">
        <f t="shared" si="1"/>
        <v xml:space="preserve"> </v>
      </c>
      <c r="U10" s="70"/>
      <c r="V10" s="72" t="s">
        <v>12</v>
      </c>
    </row>
    <row r="11" spans="1:22" ht="84.75" customHeight="1" x14ac:dyDescent="0.25">
      <c r="A11" s="36"/>
      <c r="B11" s="54">
        <v>5</v>
      </c>
      <c r="C11" s="55" t="s">
        <v>42</v>
      </c>
      <c r="D11" s="56">
        <v>1</v>
      </c>
      <c r="E11" s="57" t="s">
        <v>30</v>
      </c>
      <c r="F11" s="58" t="s">
        <v>49</v>
      </c>
      <c r="G11" s="140"/>
      <c r="H11" s="59" t="s">
        <v>34</v>
      </c>
      <c r="I11" s="60"/>
      <c r="J11" s="61"/>
      <c r="K11" s="62"/>
      <c r="L11" s="63"/>
      <c r="M11" s="64"/>
      <c r="N11" s="64"/>
      <c r="O11" s="65"/>
      <c r="P11" s="66">
        <f>D11*Q11</f>
        <v>2000</v>
      </c>
      <c r="Q11" s="67">
        <v>2000</v>
      </c>
      <c r="R11" s="145"/>
      <c r="S11" s="68">
        <f>D11*R11</f>
        <v>0</v>
      </c>
      <c r="T11" s="69" t="str">
        <f t="shared" si="1"/>
        <v xml:space="preserve"> </v>
      </c>
      <c r="U11" s="70"/>
      <c r="V11" s="73"/>
    </row>
    <row r="12" spans="1:22" ht="74.25" customHeight="1" thickBot="1" x14ac:dyDescent="0.3">
      <c r="A12" s="36"/>
      <c r="B12" s="74">
        <v>6</v>
      </c>
      <c r="C12" s="75" t="s">
        <v>43</v>
      </c>
      <c r="D12" s="76">
        <v>1</v>
      </c>
      <c r="E12" s="77" t="s">
        <v>30</v>
      </c>
      <c r="F12" s="78" t="s">
        <v>50</v>
      </c>
      <c r="G12" s="141"/>
      <c r="H12" s="79" t="s">
        <v>34</v>
      </c>
      <c r="I12" s="60"/>
      <c r="J12" s="61"/>
      <c r="K12" s="62"/>
      <c r="L12" s="63"/>
      <c r="M12" s="64"/>
      <c r="N12" s="64"/>
      <c r="O12" s="65"/>
      <c r="P12" s="80">
        <f>D12*Q12</f>
        <v>750</v>
      </c>
      <c r="Q12" s="81">
        <v>750</v>
      </c>
      <c r="R12" s="146"/>
      <c r="S12" s="82">
        <f>D12*R12</f>
        <v>0</v>
      </c>
      <c r="T12" s="83" t="str">
        <f t="shared" si="1"/>
        <v xml:space="preserve"> </v>
      </c>
      <c r="U12" s="70"/>
      <c r="V12" s="73"/>
    </row>
    <row r="13" spans="1:22" ht="129" customHeight="1" thickBot="1" x14ac:dyDescent="0.3">
      <c r="A13" s="36"/>
      <c r="B13" s="84">
        <v>7</v>
      </c>
      <c r="C13" s="85" t="s">
        <v>51</v>
      </c>
      <c r="D13" s="86">
        <v>1</v>
      </c>
      <c r="E13" s="87" t="s">
        <v>30</v>
      </c>
      <c r="F13" s="88" t="s">
        <v>56</v>
      </c>
      <c r="G13" s="142"/>
      <c r="H13" s="89" t="s">
        <v>34</v>
      </c>
      <c r="I13" s="90" t="s">
        <v>52</v>
      </c>
      <c r="J13" s="90" t="s">
        <v>34</v>
      </c>
      <c r="K13" s="91"/>
      <c r="L13" s="92"/>
      <c r="M13" s="93" t="s">
        <v>54</v>
      </c>
      <c r="N13" s="93" t="s">
        <v>55</v>
      </c>
      <c r="O13" s="94" t="s">
        <v>53</v>
      </c>
      <c r="P13" s="95">
        <f>D13*Q13</f>
        <v>1650</v>
      </c>
      <c r="Q13" s="96">
        <v>1650</v>
      </c>
      <c r="R13" s="147"/>
      <c r="S13" s="97">
        <f>D13*R13</f>
        <v>0</v>
      </c>
      <c r="T13" s="98" t="str">
        <f t="shared" ref="T13" si="2">IF(ISNUMBER(R13), IF(R13&gt;Q13,"NEVYHOVUJE","VYHOVUJE")," ")</f>
        <v xml:space="preserve"> </v>
      </c>
      <c r="U13" s="99"/>
      <c r="V13" s="100" t="s">
        <v>15</v>
      </c>
    </row>
    <row r="14" spans="1:22" ht="254.25" customHeight="1" thickBot="1" x14ac:dyDescent="0.3">
      <c r="A14" s="36"/>
      <c r="B14" s="101">
        <v>8</v>
      </c>
      <c r="C14" s="102" t="s">
        <v>59</v>
      </c>
      <c r="D14" s="103">
        <v>1</v>
      </c>
      <c r="E14" s="104" t="s">
        <v>30</v>
      </c>
      <c r="F14" s="105" t="s">
        <v>60</v>
      </c>
      <c r="G14" s="143"/>
      <c r="H14" s="143"/>
      <c r="I14" s="102" t="s">
        <v>52</v>
      </c>
      <c r="J14" s="102" t="s">
        <v>34</v>
      </c>
      <c r="K14" s="106"/>
      <c r="L14" s="107"/>
      <c r="M14" s="108" t="s">
        <v>57</v>
      </c>
      <c r="N14" s="108" t="s">
        <v>58</v>
      </c>
      <c r="O14" s="109" t="s">
        <v>53</v>
      </c>
      <c r="P14" s="110">
        <f>D14*Q14</f>
        <v>43330</v>
      </c>
      <c r="Q14" s="111">
        <v>43330</v>
      </c>
      <c r="R14" s="148"/>
      <c r="S14" s="112">
        <f>D14*R14</f>
        <v>0</v>
      </c>
      <c r="T14" s="113" t="str">
        <f t="shared" ref="T14" si="3">IF(ISNUMBER(R14), IF(R14&gt;Q14,"NEVYHOVUJE","VYHOVUJE")," ")</f>
        <v xml:space="preserve"> </v>
      </c>
      <c r="U14" s="114"/>
      <c r="V14" s="115" t="s">
        <v>11</v>
      </c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  <c r="V15" s="116"/>
    </row>
    <row r="16" spans="1:22" ht="51.75" customHeight="1" thickTop="1" thickBot="1" x14ac:dyDescent="0.3">
      <c r="B16" s="117" t="s">
        <v>29</v>
      </c>
      <c r="C16" s="117"/>
      <c r="D16" s="117"/>
      <c r="E16" s="117"/>
      <c r="F16" s="117"/>
      <c r="G16" s="117"/>
      <c r="H16" s="118"/>
      <c r="I16" s="118"/>
      <c r="J16" s="119"/>
      <c r="K16" s="119"/>
      <c r="L16" s="27"/>
      <c r="M16" s="27"/>
      <c r="N16" s="27"/>
      <c r="O16" s="120"/>
      <c r="P16" s="120"/>
      <c r="Q16" s="121" t="s">
        <v>9</v>
      </c>
      <c r="R16" s="122" t="s">
        <v>10</v>
      </c>
      <c r="S16" s="123"/>
      <c r="T16" s="124"/>
      <c r="U16" s="125"/>
      <c r="V16" s="126"/>
    </row>
    <row r="17" spans="2:20" ht="50.45" customHeight="1" thickTop="1" thickBot="1" x14ac:dyDescent="0.3">
      <c r="B17" s="127" t="s">
        <v>28</v>
      </c>
      <c r="C17" s="127"/>
      <c r="D17" s="127"/>
      <c r="E17" s="127"/>
      <c r="F17" s="127"/>
      <c r="G17" s="127"/>
      <c r="H17" s="127"/>
      <c r="I17" s="128"/>
      <c r="L17" s="7"/>
      <c r="M17" s="7"/>
      <c r="N17" s="7"/>
      <c r="O17" s="129"/>
      <c r="P17" s="129"/>
      <c r="Q17" s="130">
        <f>SUM(P7:P14)</f>
        <v>101330</v>
      </c>
      <c r="R17" s="131">
        <f>SUM(S7:S14)</f>
        <v>0</v>
      </c>
      <c r="S17" s="132"/>
      <c r="T17" s="133"/>
    </row>
    <row r="18" spans="2:20" ht="15.75" thickTop="1" x14ac:dyDescent="0.25">
      <c r="B18" s="134" t="s">
        <v>32</v>
      </c>
      <c r="C18" s="134"/>
      <c r="D18" s="134"/>
      <c r="E18" s="134"/>
      <c r="F18" s="134"/>
      <c r="G18" s="134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35"/>
      <c r="C19" s="135"/>
      <c r="D19" s="135"/>
      <c r="E19" s="135"/>
      <c r="F19" s="13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35"/>
      <c r="C20" s="135"/>
      <c r="D20" s="135"/>
      <c r="E20" s="135"/>
      <c r="F20" s="13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35"/>
      <c r="C21" s="135"/>
      <c r="D21" s="135"/>
      <c r="E21" s="135"/>
      <c r="F21" s="13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119"/>
      <c r="D22" s="136"/>
      <c r="E22" s="119"/>
      <c r="F22" s="11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38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119"/>
      <c r="D24" s="136"/>
      <c r="E24" s="119"/>
      <c r="F24" s="11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119"/>
      <c r="D25" s="136"/>
      <c r="E25" s="119"/>
      <c r="F25" s="11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119"/>
      <c r="D26" s="136"/>
      <c r="E26" s="119"/>
      <c r="F26" s="11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119"/>
      <c r="D27" s="136"/>
      <c r="E27" s="119"/>
      <c r="F27" s="11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119"/>
      <c r="D28" s="136"/>
      <c r="E28" s="119"/>
      <c r="F28" s="11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119"/>
      <c r="D29" s="136"/>
      <c r="E29" s="119"/>
      <c r="F29" s="11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119"/>
      <c r="D30" s="136"/>
      <c r="E30" s="119"/>
      <c r="F30" s="11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119"/>
      <c r="D31" s="136"/>
      <c r="E31" s="119"/>
      <c r="F31" s="11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119"/>
      <c r="D32" s="136"/>
      <c r="E32" s="119"/>
      <c r="F32" s="11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9"/>
      <c r="D33" s="136"/>
      <c r="E33" s="119"/>
      <c r="F33" s="11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9"/>
      <c r="D34" s="136"/>
      <c r="E34" s="119"/>
      <c r="F34" s="11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9"/>
      <c r="D35" s="136"/>
      <c r="E35" s="119"/>
      <c r="F35" s="11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9"/>
      <c r="D36" s="136"/>
      <c r="E36" s="119"/>
      <c r="F36" s="11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9"/>
      <c r="D37" s="136"/>
      <c r="E37" s="119"/>
      <c r="F37" s="11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9"/>
      <c r="D38" s="136"/>
      <c r="E38" s="119"/>
      <c r="F38" s="11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9"/>
      <c r="D39" s="136"/>
      <c r="E39" s="119"/>
      <c r="F39" s="11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9"/>
      <c r="D40" s="136"/>
      <c r="E40" s="119"/>
      <c r="F40" s="11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9"/>
      <c r="D41" s="136"/>
      <c r="E41" s="119"/>
      <c r="F41" s="11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9"/>
      <c r="D42" s="136"/>
      <c r="E42" s="119"/>
      <c r="F42" s="11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9"/>
      <c r="D43" s="136"/>
      <c r="E43" s="119"/>
      <c r="F43" s="11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9"/>
      <c r="D44" s="136"/>
      <c r="E44" s="119"/>
      <c r="F44" s="11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9"/>
      <c r="D45" s="136"/>
      <c r="E45" s="119"/>
      <c r="F45" s="11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9"/>
      <c r="D46" s="136"/>
      <c r="E46" s="119"/>
      <c r="F46" s="11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9"/>
      <c r="D47" s="136"/>
      <c r="E47" s="119"/>
      <c r="F47" s="11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9"/>
      <c r="D48" s="136"/>
      <c r="E48" s="119"/>
      <c r="F48" s="11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9"/>
      <c r="D49" s="136"/>
      <c r="E49" s="119"/>
      <c r="F49" s="11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9"/>
      <c r="D50" s="136"/>
      <c r="E50" s="119"/>
      <c r="F50" s="11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9"/>
      <c r="D51" s="136"/>
      <c r="E51" s="119"/>
      <c r="F51" s="11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9"/>
      <c r="D52" s="136"/>
      <c r="E52" s="119"/>
      <c r="F52" s="11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9"/>
      <c r="D53" s="136"/>
      <c r="E53" s="119"/>
      <c r="F53" s="11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9"/>
      <c r="D54" s="136"/>
      <c r="E54" s="119"/>
      <c r="F54" s="11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9"/>
      <c r="D55" s="136"/>
      <c r="E55" s="119"/>
      <c r="F55" s="11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9"/>
      <c r="D56" s="136"/>
      <c r="E56" s="119"/>
      <c r="F56" s="11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9"/>
      <c r="D57" s="136"/>
      <c r="E57" s="119"/>
      <c r="F57" s="11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9"/>
      <c r="D58" s="136"/>
      <c r="E58" s="119"/>
      <c r="F58" s="11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9"/>
      <c r="D59" s="136"/>
      <c r="E59" s="119"/>
      <c r="F59" s="11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9"/>
      <c r="D60" s="136"/>
      <c r="E60" s="119"/>
      <c r="F60" s="11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9"/>
      <c r="D61" s="136"/>
      <c r="E61" s="119"/>
      <c r="F61" s="11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9"/>
      <c r="D62" s="136"/>
      <c r="E62" s="119"/>
      <c r="F62" s="11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9"/>
      <c r="D63" s="136"/>
      <c r="E63" s="119"/>
      <c r="F63" s="11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9"/>
      <c r="D64" s="136"/>
      <c r="E64" s="119"/>
      <c r="F64" s="11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9"/>
      <c r="D65" s="136"/>
      <c r="E65" s="119"/>
      <c r="F65" s="11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9"/>
      <c r="D66" s="136"/>
      <c r="E66" s="119"/>
      <c r="F66" s="11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9"/>
      <c r="D67" s="136"/>
      <c r="E67" s="119"/>
      <c r="F67" s="11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9"/>
      <c r="D68" s="136"/>
      <c r="E68" s="119"/>
      <c r="F68" s="11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9"/>
      <c r="D69" s="136"/>
      <c r="E69" s="119"/>
      <c r="F69" s="11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9"/>
      <c r="D70" s="136"/>
      <c r="E70" s="119"/>
      <c r="F70" s="11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9"/>
      <c r="D71" s="136"/>
      <c r="E71" s="119"/>
      <c r="F71" s="11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9"/>
      <c r="D72" s="136"/>
      <c r="E72" s="119"/>
      <c r="F72" s="11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9"/>
      <c r="D73" s="136"/>
      <c r="E73" s="119"/>
      <c r="F73" s="11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9"/>
      <c r="D74" s="136"/>
      <c r="E74" s="119"/>
      <c r="F74" s="11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9"/>
      <c r="D75" s="136"/>
      <c r="E75" s="119"/>
      <c r="F75" s="11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9"/>
      <c r="D76" s="136"/>
      <c r="E76" s="119"/>
      <c r="F76" s="11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9"/>
      <c r="D77" s="136"/>
      <c r="E77" s="119"/>
      <c r="F77" s="11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9"/>
      <c r="D78" s="136"/>
      <c r="E78" s="119"/>
      <c r="F78" s="11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9"/>
      <c r="D79" s="136"/>
      <c r="E79" s="119"/>
      <c r="F79" s="11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9"/>
      <c r="D80" s="136"/>
      <c r="E80" s="119"/>
      <c r="F80" s="11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9"/>
      <c r="D81" s="136"/>
      <c r="E81" s="119"/>
      <c r="F81" s="11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9"/>
      <c r="D82" s="136"/>
      <c r="E82" s="119"/>
      <c r="F82" s="11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9"/>
      <c r="D83" s="136"/>
      <c r="E83" s="119"/>
      <c r="F83" s="11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9"/>
      <c r="D84" s="136"/>
      <c r="E84" s="119"/>
      <c r="F84" s="11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9"/>
      <c r="D85" s="136"/>
      <c r="E85" s="119"/>
      <c r="F85" s="11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9"/>
      <c r="D86" s="136"/>
      <c r="E86" s="119"/>
      <c r="F86" s="11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9"/>
      <c r="D87" s="136"/>
      <c r="E87" s="119"/>
      <c r="F87" s="11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9"/>
      <c r="D88" s="136"/>
      <c r="E88" s="119"/>
      <c r="F88" s="11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9"/>
      <c r="D89" s="136"/>
      <c r="E89" s="119"/>
      <c r="F89" s="11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9"/>
      <c r="D90" s="136"/>
      <c r="E90" s="119"/>
      <c r="F90" s="11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9"/>
      <c r="D91" s="136"/>
      <c r="E91" s="119"/>
      <c r="F91" s="11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9"/>
      <c r="D92" s="136"/>
      <c r="E92" s="119"/>
      <c r="F92" s="11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9"/>
      <c r="D93" s="136"/>
      <c r="E93" s="119"/>
      <c r="F93" s="11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9"/>
      <c r="D94" s="136"/>
      <c r="E94" s="119"/>
      <c r="F94" s="11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9"/>
      <c r="D95" s="136"/>
      <c r="E95" s="119"/>
      <c r="F95" s="11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9"/>
      <c r="D96" s="136"/>
      <c r="E96" s="119"/>
      <c r="F96" s="11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9"/>
      <c r="D97" s="136"/>
      <c r="E97" s="119"/>
      <c r="F97" s="11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9"/>
      <c r="D98" s="136"/>
      <c r="E98" s="119"/>
      <c r="F98" s="11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9"/>
      <c r="D99" s="136"/>
      <c r="E99" s="119"/>
      <c r="F99" s="119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9"/>
      <c r="D100" s="136"/>
      <c r="E100" s="119"/>
      <c r="F100" s="119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9"/>
      <c r="D101" s="136"/>
      <c r="E101" s="119"/>
      <c r="F101" s="119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9"/>
      <c r="D102" s="136"/>
      <c r="E102" s="119"/>
      <c r="F102" s="119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9"/>
      <c r="D103" s="136"/>
      <c r="E103" s="119"/>
      <c r="F103" s="119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E+4aB993u6kZs7wBOsXj8b9lKLI8Shpnx+13fcJ8+Kn2HKwhKLHYlPqsk9yUmkcOw4lA8SfrX/IQPxubMQHfog==" saltValue="Bn98biWH8bLPsTJKGQv6Nw==" spinCount="100000" sheet="1" objects="1" scenarios="1"/>
  <mergeCells count="16">
    <mergeCell ref="U7:U12"/>
    <mergeCell ref="V10:V12"/>
    <mergeCell ref="L7:L12"/>
    <mergeCell ref="B1:D1"/>
    <mergeCell ref="G5:H5"/>
    <mergeCell ref="B18:G18"/>
    <mergeCell ref="R17:T17"/>
    <mergeCell ref="R16:T16"/>
    <mergeCell ref="B16:G16"/>
    <mergeCell ref="B17:H17"/>
    <mergeCell ref="I7:I12"/>
    <mergeCell ref="J7:J12"/>
    <mergeCell ref="K7:K12"/>
    <mergeCell ref="M7:M12"/>
    <mergeCell ref="N7:N12"/>
    <mergeCell ref="O7:O12"/>
  </mergeCells>
  <conditionalFormatting sqref="R7:R14 G7:H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T7:T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4" xr:uid="{349A6282-9232-40B5-B155-0C95E3B5B228}">
      <formula1>"ks,bal,sada,m,"</formula1>
    </dataValidation>
    <dataValidation type="list" allowBlank="1" showInputMessage="1" showErrorMessage="1" sqref="J7" xr:uid="{AA42F78B-B0F3-4B9D-886F-5C691A1A80A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2024-12-05T12:16:17Z</cp:lastPrinted>
  <dcterms:created xsi:type="dcterms:W3CDTF">2014-03-05T12:43:32Z</dcterms:created>
  <dcterms:modified xsi:type="dcterms:W3CDTF">2024-12-05T12:37:31Z</dcterms:modified>
</cp:coreProperties>
</file>